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E32E"/>
  <workbookPr/>
  <bookViews>
    <workbookView xWindow="65521" yWindow="65521" windowWidth="7650" windowHeight="9120" tabRatio="793" activeTab="0"/>
  </bookViews>
  <sheets>
    <sheet name="DATOS PROPONENTE" sheetId="1" r:id="rId1"/>
    <sheet name="RESUMEN" sheetId="2" r:id="rId2"/>
    <sheet name="Carac. Técn. Garan." sheetId="3" r:id="rId3"/>
    <sheet name="CONDUCTORES BASE" sheetId="4" state="hidden" r:id="rId4"/>
  </sheets>
  <externalReferences>
    <externalReference r:id="rId7"/>
  </externalReferences>
  <definedNames>
    <definedName name="_xlnm.Print_Area" localSheetId="2">'Carac. Técn. Garan.'!$A$1:$E$49</definedName>
    <definedName name="_xlnm.Print_Area" localSheetId="3">'CONDUCTORES BASE'!$A$1:$E$12</definedName>
    <definedName name="_xlnm.Print_Area" localSheetId="0">'DATOS PROPONENTE'!$A$1:$G$33</definedName>
    <definedName name="_xlnm.Print_Area" localSheetId="1">'RESUMEN'!$A$1:$G$45</definedName>
    <definedName name="_xlnm.Print_Titles" localSheetId="2">'Carac. Técn. Garan.'!$A:$C</definedName>
    <definedName name="_xlnm.Print_Titles" localSheetId="3">'CONDUCTORES BASE'!$A:$C</definedName>
  </definedNames>
  <calcPr fullCalcOnLoad="1"/>
</workbook>
</file>

<file path=xl/sharedStrings.xml><?xml version="1.0" encoding="utf-8"?>
<sst xmlns="http://schemas.openxmlformats.org/spreadsheetml/2006/main" count="212" uniqueCount="88">
  <si>
    <t>Item</t>
  </si>
  <si>
    <t>DESCRIPCIÓN</t>
  </si>
  <si>
    <t>UNIDAD</t>
  </si>
  <si>
    <t>VALOR   SOLICITADO</t>
  </si>
  <si>
    <t>Material:  Aleación – Temple</t>
  </si>
  <si>
    <t>6201 – T81</t>
  </si>
  <si>
    <t>mm</t>
  </si>
  <si>
    <t>Coeficiente de dilatación lineal</t>
  </si>
  <si>
    <t>Módulo de elasticidad Inicial/Final</t>
  </si>
  <si>
    <t>Número de capas</t>
  </si>
  <si>
    <t>Peso del conductor engrasado</t>
  </si>
  <si>
    <t>Cumple ISO 9000</t>
  </si>
  <si>
    <t>Ancho máximo del carrete</t>
  </si>
  <si>
    <t>Diámetro máximo del carrete</t>
  </si>
  <si>
    <t>Diámetro buje central del carrete</t>
  </si>
  <si>
    <t>m</t>
  </si>
  <si>
    <t>VALOR GARANTIZADO</t>
  </si>
  <si>
    <t>200-A6201-19</t>
  </si>
  <si>
    <r>
      <t>mm</t>
    </r>
    <r>
      <rPr>
        <vertAlign val="superscript"/>
        <sz val="10"/>
        <rFont val="Arial"/>
        <family val="2"/>
      </rPr>
      <t>2</t>
    </r>
  </si>
  <si>
    <r>
      <t>kg/m</t>
    </r>
    <r>
      <rPr>
        <vertAlign val="superscript"/>
        <sz val="10"/>
        <rFont val="Arial"/>
        <family val="2"/>
      </rPr>
      <t>3</t>
    </r>
  </si>
  <si>
    <t>315-A6201-37</t>
  </si>
  <si>
    <t>400-A6201-37</t>
  </si>
  <si>
    <t>630-A6201-37</t>
  </si>
  <si>
    <t>-</t>
  </si>
  <si>
    <t>Diámetro del conductor</t>
  </si>
  <si>
    <t>Resistividad a 20 °C, máx</t>
  </si>
  <si>
    <t>Densidad a 20 °C</t>
  </si>
  <si>
    <t>Radio de curvatura</t>
  </si>
  <si>
    <t>Engrasado del conductor</t>
  </si>
  <si>
    <t>meses</t>
  </si>
  <si>
    <t>Plazo de garantía, mín.</t>
  </si>
  <si>
    <r>
      <t>W</t>
    </r>
    <r>
      <rPr>
        <sz val="10"/>
        <rFont val="Arial"/>
        <family val="2"/>
      </rPr>
      <t>/km</t>
    </r>
  </si>
  <si>
    <r>
      <t>W*</t>
    </r>
    <r>
      <rPr>
        <sz val="10"/>
        <rFont val="Arial"/>
        <family val="2"/>
      </rPr>
      <t>mm</t>
    </r>
    <r>
      <rPr>
        <vertAlign val="superscript"/>
        <sz val="10"/>
        <rFont val="Arial"/>
        <family val="2"/>
      </rPr>
      <t>2</t>
    </r>
    <r>
      <rPr>
        <sz val="10"/>
        <rFont val="Arial"/>
        <family val="2"/>
      </rPr>
      <t>/m</t>
    </r>
  </si>
  <si>
    <t>kg / km</t>
  </si>
  <si>
    <t>kN (kg)</t>
  </si>
  <si>
    <r>
      <t>°C</t>
    </r>
    <r>
      <rPr>
        <vertAlign val="superscript"/>
        <sz val="10"/>
        <rFont val="Arial"/>
        <family val="2"/>
      </rPr>
      <t>-1</t>
    </r>
  </si>
  <si>
    <t>kg</t>
  </si>
  <si>
    <r>
      <t>kg/mm</t>
    </r>
    <r>
      <rPr>
        <vertAlign val="superscript"/>
        <sz val="10"/>
        <rFont val="Arial"/>
        <family val="2"/>
      </rPr>
      <t>2</t>
    </r>
  </si>
  <si>
    <t>Sí / No</t>
  </si>
  <si>
    <t>Sí</t>
  </si>
  <si>
    <t>Resistencia en C.C. a 20 °C, máx.</t>
  </si>
  <si>
    <t>Hacia la derecha</t>
  </si>
  <si>
    <t>Normas aplicables</t>
  </si>
  <si>
    <t>ASTM B399M
IEC 61089</t>
  </si>
  <si>
    <t>DESIGNACIÓN DEL CONDUCTOR</t>
  </si>
  <si>
    <t>Sección del conductor</t>
  </si>
  <si>
    <t>Peso lineal</t>
  </si>
  <si>
    <t>Inf. Fabricante</t>
  </si>
  <si>
    <t>Peso máximo del carrete</t>
  </si>
  <si>
    <t>Empresa</t>
  </si>
  <si>
    <t>Plazo de entrega</t>
  </si>
  <si>
    <t>Solicitada</t>
  </si>
  <si>
    <t>Ofrecida</t>
  </si>
  <si>
    <t>Solicitado</t>
  </si>
  <si>
    <t>Ofrecido</t>
  </si>
  <si>
    <t>CODENSA</t>
  </si>
  <si>
    <t>COELCE</t>
  </si>
  <si>
    <t>CHILECTRA</t>
  </si>
  <si>
    <t>EDELNOR</t>
  </si>
  <si>
    <t>EDESUR</t>
  </si>
  <si>
    <t>Designación conductor</t>
  </si>
  <si>
    <t>Cantidad (km)</t>
  </si>
  <si>
    <t>RESUMEN DE CONDUCTORES SOLICITADOS Y OFRECIDOS</t>
  </si>
  <si>
    <t>Longitud de conductor por carrete</t>
  </si>
  <si>
    <t>Carga de rotura, mínima</t>
  </si>
  <si>
    <t>500-A6201-37</t>
  </si>
  <si>
    <t>Número de alambres</t>
  </si>
  <si>
    <t>Diámetro de los alambres</t>
  </si>
  <si>
    <t>160-A6201-19</t>
  </si>
  <si>
    <t>46,7 (4.762)</t>
  </si>
  <si>
    <t>58,6 (5.976)</t>
  </si>
  <si>
    <t>90,2 (9.198)</t>
  </si>
  <si>
    <t>115 (11.727)</t>
  </si>
  <si>
    <t>143 (14.583)</t>
  </si>
  <si>
    <t>181 (18.458)</t>
  </si>
  <si>
    <t>Sentido del cableado de capa externa</t>
  </si>
  <si>
    <t>AMPLA</t>
  </si>
  <si>
    <t>Dirección:</t>
  </si>
  <si>
    <t>Persona a contactar:</t>
  </si>
  <si>
    <t>Antecedentes</t>
  </si>
  <si>
    <t>Nombre del fabricante:</t>
  </si>
  <si>
    <t>Nombre de la fábrica:</t>
  </si>
  <si>
    <t>País de la fábrica:</t>
  </si>
  <si>
    <t>E- Mail:</t>
  </si>
  <si>
    <t>Nombre del representante:</t>
  </si>
  <si>
    <t>Teléfono/Fax:</t>
  </si>
  <si>
    <t>FIRMA Y SELLO DEL FABRICANTE</t>
  </si>
  <si>
    <t>Indique Tipo de Conductor:</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</si>
</sst>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quot;Pts&quot;;\-#,##0\ &quot;Pts&quot;"/>
    <numFmt numFmtId="176" formatCode="#,##0\ &quot;Pts&quot;;[Red]\-#,##0\ &quot;Pts&quot;"/>
    <numFmt numFmtId="177" formatCode="#,##0.00\ &quot;Pts&quot;;\-#,##0.00\ &quot;Pts&quot;"/>
    <numFmt numFmtId="178" formatCode="#,##0.00\ &quot;Pts&quot;;[Red]\-#,##0.00\ &quot;Pts&quot;"/>
    <numFmt numFmtId="179" formatCode="_-* #,##0\ &quot;Pts&quot;_-;\-* #,##0\ &quot;Pts&quot;_-;_-* &quot;-&quot;\ &quot;Pts&quot;_-;_-@_-"/>
    <numFmt numFmtId="180" formatCode="_-* #,##0\ _P_t_s_-;\-* #,##0\ _P_t_s_-;_-* &quot;-&quot;\ _P_t_s_-;_-@_-"/>
    <numFmt numFmtId="181" formatCode="_-* #,##0.00\ &quot;Pts&quot;_-;\-* #,##0.00\ &quot;Pts&quot;_-;_-* &quot;-&quot;??\ &quot;Pts&quot;_-;_-@_-"/>
    <numFmt numFmtId="182" formatCode="_-* #,##0.00\ _P_t_s_-;\-* #,##0.00\ _P_t_s_-;_-* &quot;-&quot;??\ _P_t_s_-;_-@_-"/>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quot;$&quot;* #,##0.00_-;\-&quot;$&quot;* #,##0.00_-;_-&quot;$&quot;* &quot;-&quot;??_-;_-@_-"/>
    <numFmt numFmtId="189" formatCode="#,##0.0"/>
    <numFmt numFmtId="190" formatCode="mmmm\-yy"/>
    <numFmt numFmtId="191" formatCode="&quot;Ch$&quot;#,##0_);\(&quot;Ch$&quot;#,##0\)"/>
    <numFmt numFmtId="192" formatCode="&quot;Ch$&quot;#,##0_);[Red]\(&quot;Ch$&quot;#,##0\)"/>
    <numFmt numFmtId="193" formatCode="&quot;Ch$&quot;#,##0.00_);\(&quot;Ch$&quot;#,##0.00\)"/>
    <numFmt numFmtId="194" formatCode="&quot;Ch$&quot;#,##0.00_);[Red]\(&quot;Ch$&quot;#,##0.00\)"/>
    <numFmt numFmtId="195" formatCode="_(&quot;Ch$&quot;* #,##0_);_(&quot;Ch$&quot;* \(#,##0\);_(&quot;Ch$&quot;* &quot;-&quot;_);_(@_)"/>
    <numFmt numFmtId="196" formatCode="_(&quot;Ch$&quot;* #,##0.00_);_(&quot;Ch$&quot;* \(#,##0.00\);_(&quot;Ch$&quot;* &quot;-&quot;??_);_(@_)"/>
    <numFmt numFmtId="197" formatCode="&quot;S/&quot;#,##0;&quot;S/&quot;\-#,##0"/>
    <numFmt numFmtId="198" formatCode="&quot;S/&quot;#,##0;[Red]&quot;S/&quot;\-#,##0"/>
    <numFmt numFmtId="199" formatCode="&quot;S/&quot;#,##0.00;&quot;S/&quot;\-#,##0.00"/>
    <numFmt numFmtId="200" formatCode="&quot;S/&quot;#,##0.00;[Red]&quot;S/&quot;\-#,##0.00"/>
    <numFmt numFmtId="201" formatCode="_ &quot;S/&quot;* #,##0_ ;_ &quot;S/&quot;* \-#,##0_ ;_ &quot;S/&quot;* &quot;-&quot;_ ;_ @_ "/>
    <numFmt numFmtId="202" formatCode="_ * #,##0_ ;_ * \-#,##0_ ;_ * &quot;-&quot;_ ;_ @_ "/>
    <numFmt numFmtId="203" formatCode="_ &quot;S/&quot;* #,##0.00_ ;_ &quot;S/&quot;* \-#,##0.00_ ;_ &quot;S/&quot;* &quot;-&quot;??_ ;_ @_ "/>
    <numFmt numFmtId="204" formatCode="_ * #,##0.00_ ;_ * \-#,##0.00_ ;_ * &quot;-&quot;??_ ;_ @_ "/>
    <numFmt numFmtId="205" formatCode="&quot;R$&quot;#,##0_);\(&quot;R$&quot;#,##0\)"/>
    <numFmt numFmtId="206" formatCode="&quot;R$&quot;#,##0_);[Red]\(&quot;R$&quot;#,##0\)"/>
    <numFmt numFmtId="207" formatCode="&quot;R$&quot;#,##0.00_);\(&quot;R$&quot;#,##0.00\)"/>
    <numFmt numFmtId="208" formatCode="&quot;R$&quot;#,##0.00_);[Red]\(&quot;R$&quot;#,##0.00\)"/>
    <numFmt numFmtId="209" formatCode="_(&quot;R$&quot;* #,##0_);_(&quot;R$&quot;* \(#,##0\);_(&quot;R$&quot;* &quot;-&quot;_);_(@_)"/>
    <numFmt numFmtId="210" formatCode="_(&quot;R$&quot;* #,##0.00_);_(&quot;R$&quot;* \(#,##0.00\);_(&quot;R$&quot;* &quot;-&quot;??_);_(@_)"/>
    <numFmt numFmtId="211" formatCode="&quot;C$&quot;#,##0_);\(&quot;C$&quot;#,##0\)"/>
    <numFmt numFmtId="212" formatCode="&quot;C$&quot;#,##0_);[Red]\(&quot;C$&quot;#,##0\)"/>
    <numFmt numFmtId="213" formatCode="&quot;C$&quot;#,##0.00_);\(&quot;C$&quot;#,##0.00\)"/>
    <numFmt numFmtId="214" formatCode="&quot;C$&quot;#,##0.00_);[Red]\(&quot;C$&quot;#,##0.00\)"/>
    <numFmt numFmtId="215" formatCode="_(&quot;C$&quot;* #,##0_);_(&quot;C$&quot;* \(#,##0\);_(&quot;C$&quot;* &quot;-&quot;_);_(@_)"/>
    <numFmt numFmtId="216" formatCode="_(&quot;C$&quot;* #,##0.00_);_(&quot;C$&quot;* \(#,##0.00\);_(&quot;C$&quot;* &quot;-&quot;??_);_(@_)"/>
    <numFmt numFmtId="217" formatCode="0.000"/>
  </numFmts>
  <fonts count="11">
    <font>
      <sz val="10"/>
      <name val="Arial"/>
      <family val="0"/>
    </font>
    <font>
      <sz val="10"/>
      <name val="Symbol"/>
      <family val="1"/>
    </font>
    <font>
      <b/>
      <sz val="10"/>
      <name val="Arial"/>
      <family val="2"/>
    </font>
    <font>
      <vertAlign val="superscript"/>
      <sz val="10"/>
      <name val="Arial"/>
      <family val="2"/>
    </font>
    <font>
      <u val="single"/>
      <sz val="10"/>
      <color indexed="12"/>
      <name val="Arial"/>
      <family val="0"/>
    </font>
    <font>
      <u val="single"/>
      <sz val="10"/>
      <color indexed="36"/>
      <name val="Arial"/>
      <family val="0"/>
    </font>
    <font>
      <sz val="11"/>
      <name val="Arial"/>
      <family val="2"/>
    </font>
    <font>
      <b/>
      <sz val="10"/>
      <name val="Times New Roman"/>
      <family val="1"/>
    </font>
    <font>
      <sz val="20"/>
      <name val="Arial"/>
      <family val="2"/>
    </font>
    <font>
      <sz val="10"/>
      <color indexed="10"/>
      <name val="Arial"/>
      <family val="2"/>
    </font>
    <font>
      <sz val="8"/>
      <name val="Tahoma"/>
      <family val="2"/>
    </font>
  </fonts>
  <fills count="3">
    <fill>
      <patternFill/>
    </fill>
    <fill>
      <patternFill patternType="gray125"/>
    </fill>
    <fill>
      <patternFill patternType="solid">
        <fgColor indexed="13"/>
        <bgColor indexed="64"/>
      </patternFill>
    </fill>
  </fills>
  <borders count="12">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Border="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3" fontId="0" fillId="0" borderId="0" xfId="0" applyNumberFormat="1" applyAlignment="1">
      <alignment/>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Border="1" applyAlignment="1">
      <alignment horizontal="center" vertical="center" wrapText="1"/>
    </xf>
    <xf numFmtId="0" fontId="0" fillId="0" borderId="1"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217"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5" xfId="0" applyFont="1" applyBorder="1" applyAlignment="1">
      <alignment/>
    </xf>
    <xf numFmtId="0" fontId="0" fillId="0" borderId="6" xfId="0" applyFont="1" applyBorder="1" applyAlignment="1" applyProtection="1">
      <alignment/>
      <protection locked="0"/>
    </xf>
    <xf numFmtId="0" fontId="0" fillId="0" borderId="7" xfId="0" applyFont="1" applyBorder="1" applyAlignment="1" applyProtection="1">
      <alignment/>
      <protection locked="0"/>
    </xf>
    <xf numFmtId="0" fontId="0" fillId="0" borderId="8"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lignment horizontal="center"/>
    </xf>
    <xf numFmtId="0" fontId="0" fillId="0" borderId="9" xfId="0" applyFont="1" applyBorder="1" applyAlignment="1">
      <alignment/>
    </xf>
    <xf numFmtId="0" fontId="2" fillId="0" borderId="8" xfId="0" applyFont="1" applyBorder="1" applyAlignment="1">
      <alignment/>
    </xf>
    <xf numFmtId="0" fontId="0" fillId="0" borderId="8" xfId="0" applyFont="1" applyBorder="1" applyAlignment="1">
      <alignment/>
    </xf>
    <xf numFmtId="0" fontId="8" fillId="0" borderId="8" xfId="0" applyFont="1" applyBorder="1" applyAlignment="1">
      <alignment horizont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0" xfId="0" applyFill="1" applyAlignment="1">
      <alignment/>
    </xf>
    <xf numFmtId="0" fontId="9" fillId="0" borderId="0" xfId="0" applyFont="1" applyAlignment="1">
      <alignment horizontal="right"/>
    </xf>
    <xf numFmtId="0" fontId="2"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7" fillId="0" borderId="11" xfId="0" applyFont="1" applyBorder="1" applyAlignment="1">
      <alignment horizontal="center" vertical="center" wrapText="1"/>
    </xf>
    <xf numFmtId="0" fontId="0" fillId="0" borderId="11" xfId="0" applyBorder="1" applyAlignment="1">
      <alignment/>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0" borderId="6" xfId="0" applyFont="1" applyBorder="1" applyAlignment="1" applyProtection="1">
      <alignment/>
      <protection locked="0"/>
    </xf>
    <xf numFmtId="0" fontId="0" fillId="0" borderId="6" xfId="0" applyBorder="1" applyAlignment="1">
      <alignment/>
    </xf>
    <xf numFmtId="0" fontId="0" fillId="0" borderId="4" xfId="0" applyBorder="1" applyAlignment="1">
      <alignment/>
    </xf>
    <xf numFmtId="0" fontId="0" fillId="0" borderId="5"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23</xdr:row>
      <xdr:rowOff>0</xdr:rowOff>
    </xdr:from>
    <xdr:ext cx="6248400" cy="1019175"/>
    <xdr:sp>
      <xdr:nvSpPr>
        <xdr:cNvPr id="1" name="TextBox 1"/>
        <xdr:cNvSpPr txBox="1">
          <a:spLocks noChangeArrowheads="1"/>
        </xdr:cNvSpPr>
      </xdr:nvSpPr>
      <xdr:spPr>
        <a:xfrm>
          <a:off x="152400" y="4619625"/>
          <a:ext cx="6248400" cy="10191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Los conductores serán construidos y probados de acuerdo con esta Especificación Técnica y sus Anexos, por lo cual el fabricante garantiza el cumplimiento de sus características técnicas y de los plazos de entrega.
El fabricante deberá llenar los espacios en blanco con los valores ofrecidos, teniendo presente que si se aparta de los valores solicitados su oferta podría ser rechazada.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oleObject" Target="file://M:\Esp\Alta%20Tension\E-LT-001%20(Conductores%20desnudos)\E-LT-001.R4%20(Encabezado).doc" TargetMode="External" /></Relationships>
</file>

<file path=xl/externalLinks/externalLink1.xml><?xml version="1.0" encoding="utf-8"?>
<externalLink xmlns="http://schemas.openxmlformats.org/spreadsheetml/2006/main">
  <oleLink xmlns:r="http://schemas.openxmlformats.org/officeDocument/2006/relationships" r:id="rId1" progId="Word.Document.8">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22"/>
  <sheetViews>
    <sheetView showGridLines="0" tabSelected="1" workbookViewId="0" topLeftCell="A1">
      <selection activeCell="D5" sqref="D5:G5"/>
    </sheetView>
  </sheetViews>
  <sheetFormatPr defaultColWidth="11.421875" defaultRowHeight="12.75"/>
  <cols>
    <col min="1" max="1" width="2.421875" style="0" customWidth="1"/>
    <col min="2" max="2" width="11.57421875" style="0" customWidth="1"/>
    <col min="3" max="3" width="12.7109375" style="0" customWidth="1"/>
    <col min="4" max="4" width="37.00390625" style="0" customWidth="1"/>
    <col min="5" max="5" width="9.8515625" style="0" customWidth="1"/>
    <col min="6" max="6" width="8.57421875" style="0" customWidth="1"/>
    <col min="7" max="7" width="14.00390625" style="0" bestFit="1" customWidth="1"/>
    <col min="8" max="8" width="3.7109375" style="0" customWidth="1"/>
    <col min="9" max="10" width="0" style="0" hidden="1" customWidth="1"/>
    <col min="11" max="11" width="9.421875" style="0" hidden="1" customWidth="1"/>
    <col min="12" max="16384" width="0" style="0" hidden="1" customWidth="1"/>
  </cols>
  <sheetData>
    <row r="1" ht="83.25" customHeight="1"/>
    <row r="2" spans="1:5" ht="12.75" customHeight="1">
      <c r="A2" s="2"/>
      <c r="D2" s="3"/>
      <c r="E2" s="3"/>
    </row>
    <row r="3" spans="1:5" ht="12.75">
      <c r="A3" s="2"/>
      <c r="D3" s="3"/>
      <c r="E3" s="3"/>
    </row>
    <row r="4" spans="2:7" ht="12.75">
      <c r="B4" s="34" t="s">
        <v>79</v>
      </c>
      <c r="C4" s="35"/>
      <c r="D4" s="35"/>
      <c r="E4" s="35"/>
      <c r="F4" s="35"/>
      <c r="G4" s="35"/>
    </row>
    <row r="5" spans="2:7" ht="12.75">
      <c r="B5" s="33" t="s">
        <v>80</v>
      </c>
      <c r="C5" s="30"/>
      <c r="D5" s="58"/>
      <c r="E5" s="59"/>
      <c r="F5" s="59"/>
      <c r="G5" s="60"/>
    </row>
    <row r="6" spans="2:7" ht="12.75">
      <c r="B6" s="27" t="s">
        <v>81</v>
      </c>
      <c r="C6" s="28"/>
      <c r="D6" s="58"/>
      <c r="E6" s="59"/>
      <c r="F6" s="59"/>
      <c r="G6" s="60"/>
    </row>
    <row r="7" spans="2:7" ht="12.75">
      <c r="B7" s="27" t="s">
        <v>82</v>
      </c>
      <c r="C7" s="28"/>
      <c r="D7" s="58"/>
      <c r="E7" s="59"/>
      <c r="F7" s="59"/>
      <c r="G7" s="60"/>
    </row>
    <row r="8" spans="2:7" ht="12.75">
      <c r="B8" s="27" t="s">
        <v>77</v>
      </c>
      <c r="C8" s="28"/>
      <c r="D8" s="58"/>
      <c r="E8" s="59"/>
      <c r="F8" s="59"/>
      <c r="G8" s="60"/>
    </row>
    <row r="9" spans="2:7" ht="12.75">
      <c r="B9" s="27" t="s">
        <v>78</v>
      </c>
      <c r="C9" s="28"/>
      <c r="D9" s="58"/>
      <c r="E9" s="59"/>
      <c r="F9" s="59"/>
      <c r="G9" s="60"/>
    </row>
    <row r="10" spans="2:7" ht="12.75">
      <c r="B10" s="27" t="s">
        <v>85</v>
      </c>
      <c r="C10" s="28"/>
      <c r="D10" s="59"/>
      <c r="E10" s="59"/>
      <c r="F10" s="59"/>
      <c r="G10" s="60"/>
    </row>
    <row r="11" spans="2:7" ht="12.75">
      <c r="B11" s="27" t="s">
        <v>83</v>
      </c>
      <c r="C11" s="28"/>
      <c r="D11" s="58"/>
      <c r="E11" s="59"/>
      <c r="F11" s="59"/>
      <c r="G11" s="60"/>
    </row>
    <row r="12" spans="2:7" ht="12.75">
      <c r="B12" s="61"/>
      <c r="C12" s="59"/>
      <c r="D12" s="59"/>
      <c r="E12" s="59"/>
      <c r="F12" s="59"/>
      <c r="G12" s="60"/>
    </row>
    <row r="13" spans="2:7" ht="12.75">
      <c r="B13" s="27" t="s">
        <v>84</v>
      </c>
      <c r="C13" s="28"/>
      <c r="D13" s="58"/>
      <c r="E13" s="59"/>
      <c r="F13" s="59"/>
      <c r="G13" s="60"/>
    </row>
    <row r="14" spans="2:7" ht="12.75">
      <c r="B14" s="27" t="s">
        <v>77</v>
      </c>
      <c r="C14" s="28"/>
      <c r="D14" s="58"/>
      <c r="E14" s="59"/>
      <c r="F14" s="59"/>
      <c r="G14" s="60"/>
    </row>
    <row r="15" spans="2:7" ht="12.75">
      <c r="B15" s="27" t="s">
        <v>78</v>
      </c>
      <c r="C15" s="29"/>
      <c r="D15" s="58"/>
      <c r="E15" s="59"/>
      <c r="F15" s="59"/>
      <c r="G15" s="60"/>
    </row>
    <row r="16" spans="2:7" ht="12.75">
      <c r="B16" s="27" t="s">
        <v>85</v>
      </c>
      <c r="C16" s="28"/>
      <c r="D16" s="58"/>
      <c r="E16" s="59"/>
      <c r="F16" s="59"/>
      <c r="G16" s="60"/>
    </row>
    <row r="17" spans="2:7" ht="12.75">
      <c r="B17" s="27" t="s">
        <v>83</v>
      </c>
      <c r="C17" s="30"/>
      <c r="D17" s="58"/>
      <c r="E17" s="59"/>
      <c r="F17" s="59"/>
      <c r="G17" s="60"/>
    </row>
    <row r="18" spans="2:8" ht="12.75">
      <c r="B18" s="32"/>
      <c r="C18" s="7"/>
      <c r="D18" s="31"/>
      <c r="E18" s="31"/>
      <c r="F18" s="31"/>
      <c r="G18" s="31"/>
      <c r="H18" s="31"/>
    </row>
    <row r="19" spans="2:8" ht="12.75">
      <c r="B19" s="6"/>
      <c r="C19" s="4"/>
      <c r="D19" s="5"/>
      <c r="E19" s="5"/>
      <c r="F19" s="4"/>
      <c r="G19" s="4"/>
      <c r="H19" s="4"/>
    </row>
    <row r="20" spans="2:8" ht="12.75">
      <c r="B20" s="6"/>
      <c r="C20" s="4"/>
      <c r="D20" s="5"/>
      <c r="E20" s="5"/>
      <c r="F20" s="4"/>
      <c r="G20" s="4"/>
      <c r="H20" s="4"/>
    </row>
    <row r="21" spans="2:8" ht="12.75">
      <c r="B21" s="7"/>
      <c r="C21" s="4"/>
      <c r="D21" s="5"/>
      <c r="E21" s="5"/>
      <c r="F21" s="4"/>
      <c r="G21" s="4"/>
      <c r="H21" s="4"/>
    </row>
    <row r="22" spans="2:8" ht="12.75">
      <c r="B22" s="7"/>
      <c r="C22" s="4"/>
      <c r="D22" s="5"/>
      <c r="E22" s="5"/>
      <c r="F22" s="4"/>
      <c r="G22" s="4"/>
      <c r="H22" s="4"/>
    </row>
  </sheetData>
  <mergeCells count="13">
    <mergeCell ref="D14:G14"/>
    <mergeCell ref="D15:G15"/>
    <mergeCell ref="D16:G16"/>
    <mergeCell ref="D17:G17"/>
    <mergeCell ref="D9:G9"/>
    <mergeCell ref="D10:G10"/>
    <mergeCell ref="D11:G11"/>
    <mergeCell ref="D13:G13"/>
    <mergeCell ref="B12:G12"/>
    <mergeCell ref="D5:G5"/>
    <mergeCell ref="D6:G6"/>
    <mergeCell ref="D7:G7"/>
    <mergeCell ref="D8:G8"/>
  </mergeCells>
  <printOptions horizontalCentered="1"/>
  <pageMargins left="0.5905511811023623" right="0.5905511811023623" top="0.1968503937007874" bottom="0.1968503937007874" header="0" footer="0"/>
  <pageSetup horizontalDpi="600" verticalDpi="600" orientation="portrait" scale="88" r:id="rId4"/>
  <drawing r:id="rId3"/>
  <legacyDrawing r:id="rId2"/>
  <oleObjects>
    <oleObject progId="Document" shapeId="10000" r:id="rId1"/>
  </oleObjects>
</worksheet>
</file>

<file path=xl/worksheets/sheet2.xml><?xml version="1.0" encoding="utf-8"?>
<worksheet xmlns="http://schemas.openxmlformats.org/spreadsheetml/2006/main" xmlns:r="http://schemas.openxmlformats.org/officeDocument/2006/relationships">
  <dimension ref="A1:F28"/>
  <sheetViews>
    <sheetView showGridLines="0" workbookViewId="0" topLeftCell="A1">
      <selection activeCell="A1" sqref="A1"/>
    </sheetView>
  </sheetViews>
  <sheetFormatPr defaultColWidth="11.421875" defaultRowHeight="12.75" zeroHeight="1"/>
  <cols>
    <col min="1" max="1" width="13.421875" style="0" customWidth="1"/>
    <col min="2" max="2" width="32.28125" style="0" customWidth="1"/>
    <col min="4" max="4" width="9.8515625" style="0" customWidth="1"/>
    <col min="6" max="6" width="11.00390625" style="0" customWidth="1"/>
    <col min="7" max="7" width="3.7109375" style="0" customWidth="1"/>
    <col min="8" max="8" width="14.00390625" style="0" hidden="1" customWidth="1"/>
    <col min="9" max="9" width="11.28125" style="0" hidden="1" customWidth="1"/>
    <col min="10" max="16384" width="11.421875" style="0" hidden="1" customWidth="1"/>
  </cols>
  <sheetData>
    <row r="1" spans="3:6" ht="75" customHeight="1">
      <c r="C1" s="3"/>
      <c r="D1" s="3"/>
      <c r="E1" s="3"/>
      <c r="F1" s="3"/>
    </row>
    <row r="2" ht="12.75" customHeight="1"/>
    <row r="3" ht="12.75" customHeight="1"/>
    <row r="4" ht="12.75" customHeight="1"/>
    <row r="5" ht="12.75" customHeight="1"/>
    <row r="6" ht="12.75" customHeight="1"/>
    <row r="7" ht="12.75" customHeight="1"/>
    <row r="8" spans="1:6" ht="38.25" customHeight="1">
      <c r="A8" s="44" t="s">
        <v>62</v>
      </c>
      <c r="B8" s="45"/>
      <c r="C8" s="45"/>
      <c r="D8" s="45"/>
      <c r="E8" s="45"/>
      <c r="F8" s="46"/>
    </row>
    <row r="9" spans="1:6" ht="12.75">
      <c r="A9" s="48" t="s">
        <v>49</v>
      </c>
      <c r="B9" s="48" t="s">
        <v>60</v>
      </c>
      <c r="C9" s="47" t="s">
        <v>61</v>
      </c>
      <c r="D9" s="47"/>
      <c r="E9" s="47" t="s">
        <v>50</v>
      </c>
      <c r="F9" s="47"/>
    </row>
    <row r="10" spans="1:6" ht="12.75">
      <c r="A10" s="49"/>
      <c r="B10" s="49"/>
      <c r="C10" s="8" t="s">
        <v>51</v>
      </c>
      <c r="D10" s="8" t="s">
        <v>52</v>
      </c>
      <c r="E10" s="9" t="s">
        <v>53</v>
      </c>
      <c r="F10" s="9" t="s">
        <v>54</v>
      </c>
    </row>
    <row r="11" spans="1:6" ht="12.75">
      <c r="A11" s="43" t="s">
        <v>76</v>
      </c>
      <c r="B11" s="1"/>
      <c r="C11" s="1"/>
      <c r="D11" s="1"/>
      <c r="E11" s="1"/>
      <c r="F11" s="1"/>
    </row>
    <row r="12" spans="1:6" ht="12.75">
      <c r="A12" s="43"/>
      <c r="B12" s="1"/>
      <c r="C12" s="1"/>
      <c r="D12" s="1"/>
      <c r="E12" s="1"/>
      <c r="F12" s="1"/>
    </row>
    <row r="13" spans="1:6" ht="12.75">
      <c r="A13" s="43"/>
      <c r="B13" s="1"/>
      <c r="C13" s="1"/>
      <c r="D13" s="1"/>
      <c r="E13" s="1"/>
      <c r="F13" s="1"/>
    </row>
    <row r="14" spans="1:6" ht="12.75">
      <c r="A14" s="43" t="s">
        <v>55</v>
      </c>
      <c r="B14" s="1"/>
      <c r="C14" s="1"/>
      <c r="D14" s="1"/>
      <c r="E14" s="1"/>
      <c r="F14" s="1"/>
    </row>
    <row r="15" spans="1:6" ht="12.75">
      <c r="A15" s="43"/>
      <c r="B15" s="1"/>
      <c r="C15" s="1"/>
      <c r="D15" s="1"/>
      <c r="E15" s="1"/>
      <c r="F15" s="1"/>
    </row>
    <row r="16" spans="1:6" ht="12.75">
      <c r="A16" s="43"/>
      <c r="B16" s="1"/>
      <c r="C16" s="1"/>
      <c r="D16" s="1"/>
      <c r="E16" s="1"/>
      <c r="F16" s="1"/>
    </row>
    <row r="17" spans="1:6" ht="12.75">
      <c r="A17" s="43" t="s">
        <v>56</v>
      </c>
      <c r="B17" s="1"/>
      <c r="C17" s="1"/>
      <c r="D17" s="1"/>
      <c r="E17" s="1"/>
      <c r="F17" s="1"/>
    </row>
    <row r="18" spans="1:6" ht="12.75">
      <c r="A18" s="43"/>
      <c r="B18" s="1"/>
      <c r="C18" s="1"/>
      <c r="D18" s="1"/>
      <c r="E18" s="1"/>
      <c r="F18" s="1"/>
    </row>
    <row r="19" spans="1:6" ht="12.75">
      <c r="A19" s="43"/>
      <c r="B19" s="1"/>
      <c r="C19" s="1"/>
      <c r="D19" s="1"/>
      <c r="E19" s="1"/>
      <c r="F19" s="1"/>
    </row>
    <row r="20" spans="1:6" ht="12.75">
      <c r="A20" s="43" t="s">
        <v>57</v>
      </c>
      <c r="B20" s="1"/>
      <c r="C20" s="1"/>
      <c r="D20" s="1"/>
      <c r="E20" s="1"/>
      <c r="F20" s="1"/>
    </row>
    <row r="21" spans="1:6" ht="12.75">
      <c r="A21" s="43"/>
      <c r="B21" s="1"/>
      <c r="C21" s="1"/>
      <c r="D21" s="1"/>
      <c r="E21" s="1"/>
      <c r="F21" s="1"/>
    </row>
    <row r="22" spans="1:6" ht="12.75">
      <c r="A22" s="43"/>
      <c r="B22" s="1"/>
      <c r="C22" s="1"/>
      <c r="D22" s="1"/>
      <c r="E22" s="1"/>
      <c r="F22" s="1"/>
    </row>
    <row r="23" spans="1:6" ht="12.75">
      <c r="A23" s="43" t="s">
        <v>58</v>
      </c>
      <c r="B23" s="1"/>
      <c r="C23" s="1"/>
      <c r="D23" s="1"/>
      <c r="E23" s="1"/>
      <c r="F23" s="1"/>
    </row>
    <row r="24" spans="1:6" ht="12.75">
      <c r="A24" s="43"/>
      <c r="B24" s="1"/>
      <c r="C24" s="1"/>
      <c r="D24" s="1"/>
      <c r="E24" s="1"/>
      <c r="F24" s="1"/>
    </row>
    <row r="25" spans="1:6" ht="12.75">
      <c r="A25" s="43"/>
      <c r="B25" s="1"/>
      <c r="C25" s="1"/>
      <c r="D25" s="1"/>
      <c r="E25" s="1"/>
      <c r="F25" s="1"/>
    </row>
    <row r="26" spans="1:6" ht="12.75">
      <c r="A26" s="43" t="s">
        <v>59</v>
      </c>
      <c r="B26" s="1"/>
      <c r="C26" s="1"/>
      <c r="D26" s="1"/>
      <c r="E26" s="1"/>
      <c r="F26" s="1"/>
    </row>
    <row r="27" spans="1:6" ht="12.75">
      <c r="A27" s="43"/>
      <c r="B27" s="1"/>
      <c r="C27" s="1"/>
      <c r="D27" s="1"/>
      <c r="E27" s="1"/>
      <c r="F27" s="1"/>
    </row>
    <row r="28" spans="1:6" ht="12.75">
      <c r="A28" s="43"/>
      <c r="B28" s="1"/>
      <c r="C28" s="1"/>
      <c r="D28" s="1"/>
      <c r="E28" s="1"/>
      <c r="F28" s="1"/>
    </row>
    <row r="29" ht="12.75"/>
    <row r="30" ht="12.75"/>
    <row r="31" ht="12.75"/>
    <row r="32" ht="12.75"/>
    <row r="33" ht="12.75"/>
    <row r="34" ht="12.75"/>
    <row r="35" ht="12.75"/>
    <row r="36" ht="12.75"/>
    <row r="37" ht="12.75"/>
    <row r="38" ht="12.75"/>
    <row r="39" ht="12.75"/>
    <row r="40" ht="12.75"/>
    <row r="41" ht="12.75"/>
    <row r="42" ht="12.75"/>
    <row r="43" ht="12.75"/>
    <row r="44" ht="12.75"/>
    <row r="45" ht="12.75"/>
  </sheetData>
  <mergeCells count="11">
    <mergeCell ref="A9:A10"/>
    <mergeCell ref="A23:A25"/>
    <mergeCell ref="A26:A28"/>
    <mergeCell ref="A20:A22"/>
    <mergeCell ref="A8:F8"/>
    <mergeCell ref="A11:A13"/>
    <mergeCell ref="A14:A16"/>
    <mergeCell ref="A17:A19"/>
    <mergeCell ref="C9:D9"/>
    <mergeCell ref="E9:F9"/>
    <mergeCell ref="B9:B10"/>
  </mergeCells>
  <printOptions horizontalCentered="1"/>
  <pageMargins left="0.1968503937007874" right="0.1968503937007874" top="0.1968503937007874" bottom="0.5905511811023623" header="0" footer="0.1968503937007874"/>
  <pageSetup horizontalDpi="600" verticalDpi="600" orientation="portrait" scale="95" r:id="rId3"/>
  <legacyDrawing r:id="rId2"/>
  <oleObjects>
    <oleObject progId="Document" shapeId="20000" r:id="rId1"/>
  </oleObjects>
</worksheet>
</file>

<file path=xl/worksheets/sheet3.xml><?xml version="1.0" encoding="utf-8"?>
<worksheet xmlns="http://schemas.openxmlformats.org/spreadsheetml/2006/main" xmlns:r="http://schemas.openxmlformats.org/officeDocument/2006/relationships">
  <dimension ref="A4:K49"/>
  <sheetViews>
    <sheetView showGridLines="0" zoomScaleSheetLayoutView="100" workbookViewId="0" topLeftCell="A1">
      <selection activeCell="E14" sqref="E14"/>
    </sheetView>
  </sheetViews>
  <sheetFormatPr defaultColWidth="11.421875" defaultRowHeight="12.75" zeroHeight="1"/>
  <cols>
    <col min="1" max="1" width="6.8515625" style="0" customWidth="1"/>
    <col min="2" max="2" width="34.421875" style="0" customWidth="1"/>
    <col min="3" max="3" width="9.28125" style="0" bestFit="1" customWidth="1"/>
    <col min="4" max="4" width="18.140625" style="0" customWidth="1"/>
    <col min="5" max="5" width="20.421875" style="0" customWidth="1"/>
    <col min="6" max="6" width="13.8515625" style="0" customWidth="1"/>
    <col min="7" max="8" width="12.421875" style="0" hidden="1" customWidth="1"/>
    <col min="9" max="15" width="16.7109375" style="0" hidden="1" customWidth="1"/>
    <col min="16" max="16384" width="11.421875" style="0" hidden="1" customWidth="1"/>
  </cols>
  <sheetData>
    <row r="1" ht="75" customHeight="1"/>
    <row r="2" ht="12.75" customHeight="1"/>
    <row r="3" ht="12.75" customHeight="1"/>
    <row r="4" ht="25.5" customHeight="1">
      <c r="C4" s="41" t="s">
        <v>87</v>
      </c>
    </row>
    <row r="5" spans="1:5" ht="12.75">
      <c r="A5" s="25"/>
      <c r="B5" s="26"/>
      <c r="C5" s="26"/>
      <c r="D5" s="25"/>
      <c r="E5" s="25"/>
    </row>
    <row r="6" spans="1:5" ht="12.75">
      <c r="A6" s="44" t="s">
        <v>44</v>
      </c>
      <c r="B6" s="50"/>
      <c r="C6" s="51"/>
      <c r="D6" s="52" t="str">
        <f>(INDEX($G$8:$G$13,$G$7))</f>
        <v>400-A6201-37</v>
      </c>
      <c r="E6" s="53"/>
    </row>
    <row r="7" spans="1:7" ht="25.5" customHeight="1">
      <c r="A7" s="11" t="s">
        <v>0</v>
      </c>
      <c r="B7" s="12" t="s">
        <v>1</v>
      </c>
      <c r="C7" s="12" t="s">
        <v>2</v>
      </c>
      <c r="D7" s="42" t="s">
        <v>3</v>
      </c>
      <c r="E7" s="42" t="s">
        <v>16</v>
      </c>
      <c r="G7" s="40">
        <v>4</v>
      </c>
    </row>
    <row r="8" spans="1:8" ht="12.75">
      <c r="A8" s="13">
        <v>1</v>
      </c>
      <c r="B8" s="14" t="s">
        <v>4</v>
      </c>
      <c r="C8" s="15" t="s">
        <v>23</v>
      </c>
      <c r="D8" s="13" t="str">
        <f>IF(VLOOKUP(H8,'CONDUCTORES BASE'!$A$4:$J$28,$G$7+4)="","",VLOOKUP(H8,'CONDUCTORES BASE'!$A$4:$J$28,$G$7+4))</f>
        <v>6201 – T81</v>
      </c>
      <c r="E8" s="13"/>
      <c r="G8" s="3" t="s">
        <v>68</v>
      </c>
      <c r="H8" s="3">
        <v>1</v>
      </c>
    </row>
    <row r="9" spans="1:8" ht="25.5" customHeight="1">
      <c r="A9" s="13">
        <f>A8+1</f>
        <v>2</v>
      </c>
      <c r="B9" s="14" t="s">
        <v>42</v>
      </c>
      <c r="C9" s="15" t="s">
        <v>23</v>
      </c>
      <c r="D9" s="13" t="str">
        <f>IF(VLOOKUP(H9,'CONDUCTORES BASE'!$A$4:$J$28,$G$7+4)="","",VLOOKUP(H9,'CONDUCTORES BASE'!$A$4:$J$28,$G$7+4))</f>
        <v>ASTM B399M
IEC 61089</v>
      </c>
      <c r="E9" s="13"/>
      <c r="G9" s="3" t="s">
        <v>17</v>
      </c>
      <c r="H9" s="3">
        <v>2</v>
      </c>
    </row>
    <row r="10" spans="1:8" ht="14.25">
      <c r="A10" s="13">
        <f aca="true" t="shared" si="0" ref="A10:A32">A9+1</f>
        <v>3</v>
      </c>
      <c r="B10" s="16" t="s">
        <v>45</v>
      </c>
      <c r="C10" s="17" t="s">
        <v>18</v>
      </c>
      <c r="D10" s="13">
        <f>IF(VLOOKUP(H10,'CONDUCTORES BASE'!$A$4:$J$28,$G$7+4)="","",VLOOKUP(H10,'CONDUCTORES BASE'!$A$4:$J$28,$G$7+4))</f>
        <v>400</v>
      </c>
      <c r="E10" s="18"/>
      <c r="G10" s="3" t="s">
        <v>20</v>
      </c>
      <c r="H10" s="3">
        <v>3</v>
      </c>
    </row>
    <row r="11" spans="1:8" ht="12.75">
      <c r="A11" s="13">
        <f t="shared" si="0"/>
        <v>4</v>
      </c>
      <c r="B11" s="16" t="s">
        <v>66</v>
      </c>
      <c r="C11" s="17" t="s">
        <v>23</v>
      </c>
      <c r="D11" s="13">
        <f>IF(VLOOKUP(H11,'CONDUCTORES BASE'!$A$4:$J$28,$G$7+4)="","",VLOOKUP(H11,'CONDUCTORES BASE'!$A$4:$J$28,$G$7+4))</f>
        <v>37</v>
      </c>
      <c r="E11" s="18"/>
      <c r="G11" s="3" t="s">
        <v>21</v>
      </c>
      <c r="H11" s="3">
        <v>4</v>
      </c>
    </row>
    <row r="12" spans="1:8" ht="12.75">
      <c r="A12" s="13">
        <f t="shared" si="0"/>
        <v>5</v>
      </c>
      <c r="B12" s="14" t="s">
        <v>9</v>
      </c>
      <c r="C12" s="15" t="s">
        <v>23</v>
      </c>
      <c r="D12" s="13">
        <f>IF(VLOOKUP(H12,'CONDUCTORES BASE'!$A$4:$J$28,$G$7+4)="","",VLOOKUP(H12,'CONDUCTORES BASE'!$A$4:$J$28,$G$7+4))</f>
        <v>3</v>
      </c>
      <c r="E12" s="18"/>
      <c r="G12" s="3" t="s">
        <v>65</v>
      </c>
      <c r="H12" s="3">
        <v>5</v>
      </c>
    </row>
    <row r="13" spans="1:8" ht="12.75">
      <c r="A13" s="13">
        <f t="shared" si="0"/>
        <v>6</v>
      </c>
      <c r="B13" s="16" t="s">
        <v>24</v>
      </c>
      <c r="C13" s="17" t="s">
        <v>6</v>
      </c>
      <c r="D13" s="13">
        <f>IF(VLOOKUP(H13,'CONDUCTORES BASE'!$A$4:$J$28,$G$7+4)="","",VLOOKUP(H13,'CONDUCTORES BASE'!$A$4:$J$28,$G$7+4))</f>
        <v>25.97</v>
      </c>
      <c r="E13" s="18"/>
      <c r="G13" s="3" t="s">
        <v>22</v>
      </c>
      <c r="H13" s="3">
        <v>6</v>
      </c>
    </row>
    <row r="14" spans="1:8" ht="12.75">
      <c r="A14" s="13">
        <f t="shared" si="0"/>
        <v>7</v>
      </c>
      <c r="B14" s="16" t="s">
        <v>67</v>
      </c>
      <c r="C14" s="17" t="s">
        <v>6</v>
      </c>
      <c r="D14" s="13">
        <f>IF(VLOOKUP(H14,'CONDUCTORES BASE'!$A$4:$J$28,$G$7+4)="","",VLOOKUP(H14,'CONDUCTORES BASE'!$A$4:$J$28,$G$7+4))</f>
        <v>3.71</v>
      </c>
      <c r="E14" s="18"/>
      <c r="H14" s="3">
        <v>7</v>
      </c>
    </row>
    <row r="15" spans="1:8" ht="12.75" customHeight="1">
      <c r="A15" s="13">
        <f t="shared" si="0"/>
        <v>8</v>
      </c>
      <c r="B15" s="16" t="s">
        <v>40</v>
      </c>
      <c r="C15" s="20" t="s">
        <v>31</v>
      </c>
      <c r="D15" s="21">
        <f>IF(VLOOKUP(H15,'CONDUCTORES BASE'!$A$4:$J$28,$G$7+4)="","",VLOOKUP(H15,'CONDUCTORES BASE'!$A$4:$J$28,$G$7+4))</f>
        <v>0.08210250000000001</v>
      </c>
      <c r="E15" s="13"/>
      <c r="G15" s="3"/>
      <c r="H15" s="3">
        <v>8</v>
      </c>
    </row>
    <row r="16" spans="1:8" ht="14.25">
      <c r="A16" s="13">
        <f t="shared" si="0"/>
        <v>9</v>
      </c>
      <c r="B16" s="16" t="s">
        <v>25</v>
      </c>
      <c r="C16" s="20" t="s">
        <v>32</v>
      </c>
      <c r="D16" s="13">
        <f>IF(VLOOKUP(H16,'CONDUCTORES BASE'!$A$4:$J$28,$G$7+4)="","",VLOOKUP(H16,'CONDUCTORES BASE'!$A$4:$J$28,$G$7+4))</f>
        <v>0.032841</v>
      </c>
      <c r="E16" s="13"/>
      <c r="H16" s="3">
        <v>9</v>
      </c>
    </row>
    <row r="17" spans="1:8" ht="14.25">
      <c r="A17" s="13">
        <f t="shared" si="0"/>
        <v>10</v>
      </c>
      <c r="B17" s="16" t="s">
        <v>26</v>
      </c>
      <c r="C17" s="17" t="s">
        <v>19</v>
      </c>
      <c r="D17" s="22">
        <f>IF(VLOOKUP(H17,'CONDUCTORES BASE'!$A$4:$J$28,$G$7+4)="","",VLOOKUP(H17,'CONDUCTORES BASE'!$A$4:$J$28,$G$7+4))</f>
        <v>2690</v>
      </c>
      <c r="E17" s="13"/>
      <c r="H17" s="3">
        <v>10</v>
      </c>
    </row>
    <row r="18" spans="1:8" ht="12.75">
      <c r="A18" s="13">
        <f t="shared" si="0"/>
        <v>11</v>
      </c>
      <c r="B18" s="16" t="s">
        <v>46</v>
      </c>
      <c r="C18" s="17" t="s">
        <v>33</v>
      </c>
      <c r="D18" s="22">
        <f>IF(VLOOKUP(H18,'CONDUCTORES BASE'!$A$4:$J$28,$G$7+4)="","",VLOOKUP(H18,'CONDUCTORES BASE'!$A$4:$J$28,$G$7+4))</f>
        <v>1102</v>
      </c>
      <c r="E18" s="13"/>
      <c r="H18" s="3">
        <v>11</v>
      </c>
    </row>
    <row r="19" spans="1:8" ht="12.75">
      <c r="A19" s="13">
        <f t="shared" si="0"/>
        <v>12</v>
      </c>
      <c r="B19" s="16" t="s">
        <v>64</v>
      </c>
      <c r="C19" s="17" t="s">
        <v>34</v>
      </c>
      <c r="D19" s="13" t="str">
        <f>IF(VLOOKUP(H19,'CONDUCTORES BASE'!$A$4:$J$28,$G$7+4)="","",VLOOKUP(H19,'CONDUCTORES BASE'!$A$4:$J$28,$G$7+4))</f>
        <v>115 (11.727)</v>
      </c>
      <c r="E19" s="18"/>
      <c r="G19" s="3"/>
      <c r="H19" s="3">
        <v>12</v>
      </c>
    </row>
    <row r="20" spans="1:8" ht="14.25">
      <c r="A20" s="13">
        <f t="shared" si="0"/>
        <v>13</v>
      </c>
      <c r="B20" s="16" t="s">
        <v>7</v>
      </c>
      <c r="C20" s="17" t="s">
        <v>35</v>
      </c>
      <c r="D20" s="13" t="str">
        <f>IF(VLOOKUP(H20,'CONDUCTORES BASE'!$A$4:$J$28,$G$7+4)="","",VLOOKUP(H20,'CONDUCTORES BASE'!$A$4:$J$28,$G$7+4))</f>
        <v>Inf. Fabricante</v>
      </c>
      <c r="E20" s="13"/>
      <c r="H20" s="3">
        <v>13</v>
      </c>
    </row>
    <row r="21" spans="1:8" ht="12.75" customHeight="1">
      <c r="A21" s="13">
        <f t="shared" si="0"/>
        <v>14</v>
      </c>
      <c r="B21" s="16" t="s">
        <v>8</v>
      </c>
      <c r="C21" s="17" t="s">
        <v>37</v>
      </c>
      <c r="D21" s="13" t="str">
        <f>IF(VLOOKUP(H21,'CONDUCTORES BASE'!$A$4:$J$28,$G$7+4)="","",VLOOKUP(H21,'CONDUCTORES BASE'!$A$4:$J$28,$G$7+4))</f>
        <v>Inf. Fabricante</v>
      </c>
      <c r="E21" s="13"/>
      <c r="H21" s="3">
        <v>14</v>
      </c>
    </row>
    <row r="22" spans="1:8" ht="12.75" customHeight="1">
      <c r="A22" s="13">
        <f t="shared" si="0"/>
        <v>15</v>
      </c>
      <c r="B22" s="16" t="s">
        <v>75</v>
      </c>
      <c r="C22" s="15" t="s">
        <v>23</v>
      </c>
      <c r="D22" s="13" t="str">
        <f>IF(VLOOKUP(H22,'CONDUCTORES BASE'!$A$4:$J$28,$G$7+4)="","",VLOOKUP(H22,'CONDUCTORES BASE'!$A$4:$J$28,$G$7+4))</f>
        <v>Hacia la derecha</v>
      </c>
      <c r="E22" s="13"/>
      <c r="H22" s="3">
        <v>15</v>
      </c>
    </row>
    <row r="23" spans="1:8" ht="12.75">
      <c r="A23" s="13">
        <f t="shared" si="0"/>
        <v>16</v>
      </c>
      <c r="B23" s="16" t="s">
        <v>27</v>
      </c>
      <c r="C23" s="17" t="s">
        <v>6</v>
      </c>
      <c r="D23" s="13" t="str">
        <f>IF(VLOOKUP(H23,'CONDUCTORES BASE'!$A$4:$J$28,$G$7+4)="","",VLOOKUP(H23,'CONDUCTORES BASE'!$A$4:$J$28,$G$7+4))</f>
        <v>Inf. Fabricante</v>
      </c>
      <c r="E23" s="13"/>
      <c r="H23" s="3">
        <v>16</v>
      </c>
    </row>
    <row r="24" spans="1:8" ht="12.75">
      <c r="A24" s="13">
        <f t="shared" si="0"/>
        <v>17</v>
      </c>
      <c r="B24" s="16" t="s">
        <v>11</v>
      </c>
      <c r="C24" s="17" t="s">
        <v>38</v>
      </c>
      <c r="D24" s="13" t="str">
        <f>IF(VLOOKUP(H24,'CONDUCTORES BASE'!$A$4:$J$28,$G$7+4)="","",VLOOKUP(H24,'CONDUCTORES BASE'!$A$4:$J$28,$G$7+4))</f>
        <v>Sí</v>
      </c>
      <c r="E24" s="13"/>
      <c r="H24" s="3">
        <v>17</v>
      </c>
    </row>
    <row r="25" spans="1:8" ht="12.75">
      <c r="A25" s="13">
        <f t="shared" si="0"/>
        <v>18</v>
      </c>
      <c r="B25" s="16" t="s">
        <v>30</v>
      </c>
      <c r="C25" s="17" t="s">
        <v>29</v>
      </c>
      <c r="D25" s="13">
        <f>IF(VLOOKUP(H25,'CONDUCTORES BASE'!$A$4:$J$28,$G$7+4)="","",VLOOKUP(H25,'CONDUCTORES BASE'!$A$4:$J$28,$G$7+4))</f>
        <v>24</v>
      </c>
      <c r="E25" s="13"/>
      <c r="H25" s="3">
        <v>18</v>
      </c>
    </row>
    <row r="26" spans="1:8" ht="12.75" customHeight="1">
      <c r="A26" s="13">
        <f t="shared" si="0"/>
        <v>19</v>
      </c>
      <c r="B26" s="16" t="s">
        <v>63</v>
      </c>
      <c r="C26" s="17" t="s">
        <v>15</v>
      </c>
      <c r="D26" s="13">
        <f>IF(VLOOKUP(H26,'CONDUCTORES BASE'!$A$4:$J$28,$G$7+4)="","",VLOOKUP(H26,'CONDUCTORES BASE'!$A$4:$J$28,$G$7+4))</f>
      </c>
      <c r="E26" s="13"/>
      <c r="H26" s="3">
        <v>19</v>
      </c>
    </row>
    <row r="27" spans="1:8" ht="12.75">
      <c r="A27" s="13">
        <f t="shared" si="0"/>
        <v>20</v>
      </c>
      <c r="B27" s="16" t="s">
        <v>48</v>
      </c>
      <c r="C27" s="17" t="s">
        <v>36</v>
      </c>
      <c r="D27" s="13">
        <f>IF(VLOOKUP(H27,'CONDUCTORES BASE'!$A$4:$J$28,$G$7+4)="","",VLOOKUP(H27,'CONDUCTORES BASE'!$A$4:$J$28,$G$7+4))</f>
      </c>
      <c r="E27" s="13"/>
      <c r="H27" s="3">
        <v>20</v>
      </c>
    </row>
    <row r="28" spans="1:8" ht="12.75">
      <c r="A28" s="13">
        <f t="shared" si="0"/>
        <v>21</v>
      </c>
      <c r="B28" s="16" t="s">
        <v>12</v>
      </c>
      <c r="C28" s="17" t="s">
        <v>6</v>
      </c>
      <c r="D28" s="13">
        <f>IF(VLOOKUP(H28,'CONDUCTORES BASE'!$A$4:$J$28,$G$7+4)="","",VLOOKUP(H28,'CONDUCTORES BASE'!$A$4:$J$28,$G$7+4))</f>
      </c>
      <c r="E28" s="13"/>
      <c r="H28" s="3">
        <v>21</v>
      </c>
    </row>
    <row r="29" spans="1:8" ht="12.75" customHeight="1">
      <c r="A29" s="13">
        <f t="shared" si="0"/>
        <v>22</v>
      </c>
      <c r="B29" s="16" t="s">
        <v>13</v>
      </c>
      <c r="C29" s="17" t="s">
        <v>6</v>
      </c>
      <c r="D29" s="13">
        <f>IF(VLOOKUP(H29,'CONDUCTORES BASE'!$A$4:$J$28,$G$7+4)="","",VLOOKUP(H29,'CONDUCTORES BASE'!$A$4:$J$28,$G$7+4))</f>
      </c>
      <c r="E29" s="13"/>
      <c r="H29" s="3">
        <v>22</v>
      </c>
    </row>
    <row r="30" spans="1:8" ht="12.75" customHeight="1">
      <c r="A30" s="13">
        <f t="shared" si="0"/>
        <v>23</v>
      </c>
      <c r="B30" s="16" t="s">
        <v>14</v>
      </c>
      <c r="C30" s="17" t="s">
        <v>6</v>
      </c>
      <c r="D30" s="13">
        <f>IF(VLOOKUP(H30,'CONDUCTORES BASE'!$A$4:$J$28,$G$7+4)="","",VLOOKUP(H30,'CONDUCTORES BASE'!$A$4:$J$28,$G$7+4))</f>
      </c>
      <c r="E30" s="13"/>
      <c r="H30" s="3">
        <v>23</v>
      </c>
    </row>
    <row r="31" spans="1:8" ht="12.75">
      <c r="A31" s="13">
        <f t="shared" si="0"/>
        <v>24</v>
      </c>
      <c r="B31" s="16" t="s">
        <v>28</v>
      </c>
      <c r="C31" s="17" t="s">
        <v>38</v>
      </c>
      <c r="D31" s="13">
        <f>IF(VLOOKUP(H31,'CONDUCTORES BASE'!$A$4:$J$28,$G$7+4)="","",VLOOKUP(H31,'CONDUCTORES BASE'!$A$4:$J$28,$G$7+4))</f>
      </c>
      <c r="E31" s="13"/>
      <c r="H31" s="3">
        <v>24</v>
      </c>
    </row>
    <row r="32" spans="1:8" ht="12.75">
      <c r="A32" s="13">
        <f t="shared" si="0"/>
        <v>25</v>
      </c>
      <c r="B32" s="16" t="s">
        <v>10</v>
      </c>
      <c r="C32" s="17" t="s">
        <v>33</v>
      </c>
      <c r="D32" s="13" t="str">
        <f>IF(VLOOKUP(H32,'CONDUCTORES BASE'!$A$4:$J$28,$G$7+4)="","",VLOOKUP(H32,'CONDUCTORES BASE'!$A$4:$J$28,$G$7+4))</f>
        <v>Inf. Fabricante</v>
      </c>
      <c r="E32" s="24"/>
      <c r="H32" s="3">
        <v>25</v>
      </c>
    </row>
    <row r="33" ht="12.75"/>
    <row r="34" ht="12.75">
      <c r="K34" s="3"/>
    </row>
    <row r="35" ht="12.75">
      <c r="K35" s="3"/>
    </row>
    <row r="36" spans="9:11" ht="12.75">
      <c r="I36" s="10"/>
      <c r="K36" s="3"/>
    </row>
    <row r="37" spans="9:11" ht="12.75">
      <c r="I37" s="10"/>
      <c r="K37" s="3"/>
    </row>
    <row r="38" spans="9:11" ht="12.75">
      <c r="I38" s="10"/>
      <c r="K38" s="3"/>
    </row>
    <row r="39" spans="9:11" ht="12.75">
      <c r="I39" s="10"/>
      <c r="K39" s="3"/>
    </row>
    <row r="40" spans="9:11" ht="12.75">
      <c r="I40" s="10"/>
      <c r="K40" s="3"/>
    </row>
    <row r="41" ht="12.75"/>
    <row r="42" ht="12.75"/>
    <row r="43" ht="12.75"/>
    <row r="44" ht="12.75"/>
    <row r="45" ht="12.75"/>
    <row r="46" ht="12.75"/>
    <row r="47" ht="12.75"/>
    <row r="48" ht="13.5" thickBot="1"/>
    <row r="49" spans="4:5" ht="12.75">
      <c r="D49" s="54" t="s">
        <v>86</v>
      </c>
      <c r="E49" s="55"/>
    </row>
  </sheetData>
  <mergeCells count="3">
    <mergeCell ref="A6:C6"/>
    <mergeCell ref="D6:E6"/>
    <mergeCell ref="D49:E49"/>
  </mergeCells>
  <printOptions horizontalCentered="1"/>
  <pageMargins left="0.5905511811023623" right="0.5905511811023623" top="0.1968503937007874" bottom="0.1968503937007874" header="0" footer="0"/>
  <pageSetup horizontalDpi="600" verticalDpi="600" orientation="portrait" r:id="rId3"/>
  <legacyDrawing r:id="rId2"/>
  <oleObjects>
    <oleObject progId="Document" shapeId="30000" r:id="rId1"/>
  </oleObjects>
</worksheet>
</file>

<file path=xl/worksheets/sheet4.xml><?xml version="1.0" encoding="utf-8"?>
<worksheet xmlns="http://schemas.openxmlformats.org/spreadsheetml/2006/main" xmlns:r="http://schemas.openxmlformats.org/officeDocument/2006/relationships">
  <dimension ref="A1:J28"/>
  <sheetViews>
    <sheetView showGridLines="0" zoomScale="85" zoomScaleNormal="85" zoomScaleSheetLayoutView="100" workbookViewId="0" topLeftCell="A1">
      <selection activeCell="E13" sqref="E13"/>
    </sheetView>
  </sheetViews>
  <sheetFormatPr defaultColWidth="11.421875" defaultRowHeight="12.75" zeroHeight="1"/>
  <cols>
    <col min="1" max="1" width="6.7109375" style="3" customWidth="1"/>
    <col min="2" max="2" width="5.421875" style="0" bestFit="1" customWidth="1"/>
    <col min="3" max="3" width="31.28125" style="0" customWidth="1"/>
    <col min="5" max="10" width="16.7109375" style="0" customWidth="1"/>
  </cols>
  <sheetData>
    <row r="1" ht="22.5" customHeight="1">
      <c r="H1" s="36"/>
    </row>
    <row r="2" spans="2:10" ht="12.75">
      <c r="B2" s="52" t="s">
        <v>44</v>
      </c>
      <c r="C2" s="56"/>
      <c r="D2" s="57"/>
      <c r="E2" s="37" t="s">
        <v>68</v>
      </c>
      <c r="F2" s="37" t="s">
        <v>17</v>
      </c>
      <c r="G2" s="37" t="s">
        <v>20</v>
      </c>
      <c r="H2" s="37" t="s">
        <v>21</v>
      </c>
      <c r="I2" s="37" t="s">
        <v>65</v>
      </c>
      <c r="J2" s="37" t="s">
        <v>22</v>
      </c>
    </row>
    <row r="3" spans="2:10" ht="25.5" customHeight="1">
      <c r="B3" s="38" t="s">
        <v>0</v>
      </c>
      <c r="C3" s="39" t="s">
        <v>1</v>
      </c>
      <c r="D3" s="39" t="s">
        <v>2</v>
      </c>
      <c r="E3" s="39" t="s">
        <v>3</v>
      </c>
      <c r="F3" s="39" t="s">
        <v>3</v>
      </c>
      <c r="G3" s="39" t="s">
        <v>3</v>
      </c>
      <c r="H3" s="39" t="s">
        <v>3</v>
      </c>
      <c r="I3" s="39" t="s">
        <v>3</v>
      </c>
      <c r="J3" s="39" t="s">
        <v>3</v>
      </c>
    </row>
    <row r="4" spans="1:10" ht="12.75">
      <c r="A4" s="3">
        <v>1</v>
      </c>
      <c r="B4" s="13">
        <v>1</v>
      </c>
      <c r="C4" s="14" t="s">
        <v>4</v>
      </c>
      <c r="D4" s="15" t="s">
        <v>23</v>
      </c>
      <c r="E4" s="13" t="s">
        <v>5</v>
      </c>
      <c r="F4" s="13" t="s">
        <v>5</v>
      </c>
      <c r="G4" s="13" t="s">
        <v>5</v>
      </c>
      <c r="H4" s="13" t="s">
        <v>5</v>
      </c>
      <c r="I4" s="13" t="s">
        <v>5</v>
      </c>
      <c r="J4" s="13" t="s">
        <v>5</v>
      </c>
    </row>
    <row r="5" spans="1:10" ht="25.5" customHeight="1">
      <c r="A5" s="3">
        <v>2</v>
      </c>
      <c r="B5" s="13">
        <f>B4+1</f>
        <v>2</v>
      </c>
      <c r="C5" s="14" t="s">
        <v>42</v>
      </c>
      <c r="D5" s="15" t="s">
        <v>23</v>
      </c>
      <c r="E5" s="13" t="s">
        <v>43</v>
      </c>
      <c r="F5" s="13" t="s">
        <v>43</v>
      </c>
      <c r="G5" s="13" t="s">
        <v>43</v>
      </c>
      <c r="H5" s="13" t="s">
        <v>43</v>
      </c>
      <c r="I5" s="13" t="s">
        <v>43</v>
      </c>
      <c r="J5" s="13" t="s">
        <v>43</v>
      </c>
    </row>
    <row r="6" spans="1:10" ht="14.25">
      <c r="A6" s="3">
        <v>3</v>
      </c>
      <c r="B6" s="13">
        <f aca="true" t="shared" si="0" ref="B6:B28">B5+1</f>
        <v>3</v>
      </c>
      <c r="C6" s="16" t="s">
        <v>45</v>
      </c>
      <c r="D6" s="17" t="s">
        <v>18</v>
      </c>
      <c r="E6" s="18">
        <v>160</v>
      </c>
      <c r="F6" s="18">
        <v>200</v>
      </c>
      <c r="G6" s="18">
        <v>315</v>
      </c>
      <c r="H6" s="18">
        <v>400</v>
      </c>
      <c r="I6" s="18">
        <v>500</v>
      </c>
      <c r="J6" s="18">
        <v>630</v>
      </c>
    </row>
    <row r="7" spans="1:10" ht="12.75">
      <c r="A7" s="3">
        <v>4</v>
      </c>
      <c r="B7" s="13">
        <f t="shared" si="0"/>
        <v>4</v>
      </c>
      <c r="C7" s="16" t="s">
        <v>66</v>
      </c>
      <c r="D7" s="17" t="s">
        <v>23</v>
      </c>
      <c r="E7" s="18">
        <v>19</v>
      </c>
      <c r="F7" s="18">
        <v>19</v>
      </c>
      <c r="G7" s="18">
        <v>37</v>
      </c>
      <c r="H7" s="18">
        <v>37</v>
      </c>
      <c r="I7" s="18">
        <v>37</v>
      </c>
      <c r="J7" s="18">
        <v>37</v>
      </c>
    </row>
    <row r="8" spans="1:10" ht="12.75">
      <c r="A8" s="3">
        <v>5</v>
      </c>
      <c r="B8" s="13">
        <f t="shared" si="0"/>
        <v>5</v>
      </c>
      <c r="C8" s="14" t="s">
        <v>9</v>
      </c>
      <c r="D8" s="15" t="s">
        <v>23</v>
      </c>
      <c r="E8" s="18">
        <v>2</v>
      </c>
      <c r="F8" s="18">
        <v>2</v>
      </c>
      <c r="G8" s="18">
        <v>3</v>
      </c>
      <c r="H8" s="18">
        <v>3</v>
      </c>
      <c r="I8" s="18">
        <v>3</v>
      </c>
      <c r="J8" s="18">
        <v>3</v>
      </c>
    </row>
    <row r="9" spans="1:10" ht="12.75">
      <c r="A9" s="3">
        <v>6</v>
      </c>
      <c r="B9" s="13">
        <f t="shared" si="0"/>
        <v>6</v>
      </c>
      <c r="C9" s="16" t="s">
        <v>24</v>
      </c>
      <c r="D9" s="17" t="s">
        <v>6</v>
      </c>
      <c r="E9" s="19">
        <v>16.35</v>
      </c>
      <c r="F9" s="19">
        <f>F10*5</f>
        <v>18.3</v>
      </c>
      <c r="G9" s="18">
        <f>G10*7</f>
        <v>23.03</v>
      </c>
      <c r="H9" s="18">
        <f>H10*7</f>
        <v>25.97</v>
      </c>
      <c r="I9" s="18">
        <f>I10*7</f>
        <v>29.050000000000004</v>
      </c>
      <c r="J9" s="18">
        <f>J10*7</f>
        <v>32.620000000000005</v>
      </c>
    </row>
    <row r="10" spans="1:10" ht="12.75">
      <c r="A10" s="3">
        <v>7</v>
      </c>
      <c r="B10" s="13">
        <f t="shared" si="0"/>
        <v>7</v>
      </c>
      <c r="C10" s="16" t="s">
        <v>67</v>
      </c>
      <c r="D10" s="17" t="s">
        <v>6</v>
      </c>
      <c r="E10" s="18">
        <v>3.27</v>
      </c>
      <c r="F10" s="18">
        <v>3.66</v>
      </c>
      <c r="G10" s="18">
        <v>3.29</v>
      </c>
      <c r="H10" s="18">
        <v>3.71</v>
      </c>
      <c r="I10" s="18">
        <v>4.15</v>
      </c>
      <c r="J10" s="18">
        <v>4.66</v>
      </c>
    </row>
    <row r="11" spans="1:10" ht="12.75" customHeight="1">
      <c r="A11" s="3">
        <v>8</v>
      </c>
      <c r="B11" s="13">
        <f t="shared" si="0"/>
        <v>8</v>
      </c>
      <c r="C11" s="16" t="s">
        <v>40</v>
      </c>
      <c r="D11" s="20" t="s">
        <v>31</v>
      </c>
      <c r="E11" s="21">
        <f aca="true" t="shared" si="1" ref="E11:J11">E12*1000/E6</f>
        <v>0.20525625</v>
      </c>
      <c r="F11" s="21">
        <f t="shared" si="1"/>
        <v>0.16420500000000002</v>
      </c>
      <c r="G11" s="21">
        <f t="shared" si="1"/>
        <v>0.10425714285714285</v>
      </c>
      <c r="H11" s="21">
        <f t="shared" si="1"/>
        <v>0.08210250000000001</v>
      </c>
      <c r="I11" s="21">
        <f t="shared" si="1"/>
        <v>0.065682</v>
      </c>
      <c r="J11" s="21">
        <f t="shared" si="1"/>
        <v>0.05212857142857143</v>
      </c>
    </row>
    <row r="12" spans="1:10" ht="14.25">
      <c r="A12" s="3">
        <v>9</v>
      </c>
      <c r="B12" s="13">
        <f t="shared" si="0"/>
        <v>9</v>
      </c>
      <c r="C12" s="16" t="s">
        <v>25</v>
      </c>
      <c r="D12" s="20" t="s">
        <v>32</v>
      </c>
      <c r="E12" s="13">
        <v>0.032841</v>
      </c>
      <c r="F12" s="13">
        <v>0.032841</v>
      </c>
      <c r="G12" s="13">
        <v>0.032841</v>
      </c>
      <c r="H12" s="13">
        <v>0.032841</v>
      </c>
      <c r="I12" s="13">
        <v>0.032841</v>
      </c>
      <c r="J12" s="13">
        <v>0.032841</v>
      </c>
    </row>
    <row r="13" spans="1:10" ht="14.25">
      <c r="A13" s="3">
        <v>10</v>
      </c>
      <c r="B13" s="13">
        <f t="shared" si="0"/>
        <v>10</v>
      </c>
      <c r="C13" s="16" t="s">
        <v>26</v>
      </c>
      <c r="D13" s="17" t="s">
        <v>19</v>
      </c>
      <c r="E13" s="22">
        <v>2690</v>
      </c>
      <c r="F13" s="22">
        <v>2690</v>
      </c>
      <c r="G13" s="23">
        <v>2690</v>
      </c>
      <c r="H13" s="23">
        <v>2690</v>
      </c>
      <c r="I13" s="23">
        <v>2690</v>
      </c>
      <c r="J13" s="23">
        <v>2690</v>
      </c>
    </row>
    <row r="14" spans="1:10" ht="12.75">
      <c r="A14" s="3">
        <v>11</v>
      </c>
      <c r="B14" s="13">
        <f t="shared" si="0"/>
        <v>11</v>
      </c>
      <c r="C14" s="16" t="s">
        <v>46</v>
      </c>
      <c r="D14" s="17" t="s">
        <v>33</v>
      </c>
      <c r="E14" s="23">
        <v>441</v>
      </c>
      <c r="F14" s="23">
        <v>547</v>
      </c>
      <c r="G14" s="23">
        <v>866</v>
      </c>
      <c r="H14" s="23">
        <v>1102</v>
      </c>
      <c r="I14" s="23">
        <v>1397</v>
      </c>
      <c r="J14" s="23">
        <v>1733</v>
      </c>
    </row>
    <row r="15" spans="1:10" ht="12.75">
      <c r="A15" s="3">
        <v>12</v>
      </c>
      <c r="B15" s="13">
        <f t="shared" si="0"/>
        <v>12</v>
      </c>
      <c r="C15" s="16" t="s">
        <v>64</v>
      </c>
      <c r="D15" s="17" t="s">
        <v>34</v>
      </c>
      <c r="E15" s="18" t="s">
        <v>69</v>
      </c>
      <c r="F15" s="18" t="s">
        <v>70</v>
      </c>
      <c r="G15" s="18" t="s">
        <v>71</v>
      </c>
      <c r="H15" s="18" t="s">
        <v>72</v>
      </c>
      <c r="I15" s="18" t="s">
        <v>73</v>
      </c>
      <c r="J15" s="18" t="s">
        <v>74</v>
      </c>
    </row>
    <row r="16" spans="1:10" ht="14.25">
      <c r="A16" s="3">
        <v>13</v>
      </c>
      <c r="B16" s="13">
        <f t="shared" si="0"/>
        <v>13</v>
      </c>
      <c r="C16" s="16" t="s">
        <v>7</v>
      </c>
      <c r="D16" s="17" t="s">
        <v>35</v>
      </c>
      <c r="E16" s="24" t="s">
        <v>47</v>
      </c>
      <c r="F16" s="24" t="s">
        <v>47</v>
      </c>
      <c r="G16" s="24" t="s">
        <v>47</v>
      </c>
      <c r="H16" s="24" t="s">
        <v>47</v>
      </c>
      <c r="I16" s="24" t="s">
        <v>47</v>
      </c>
      <c r="J16" s="24" t="s">
        <v>47</v>
      </c>
    </row>
    <row r="17" spans="1:10" ht="12.75" customHeight="1">
      <c r="A17" s="3">
        <v>14</v>
      </c>
      <c r="B17" s="13">
        <f t="shared" si="0"/>
        <v>14</v>
      </c>
      <c r="C17" s="16" t="s">
        <v>8</v>
      </c>
      <c r="D17" s="17" t="s">
        <v>37</v>
      </c>
      <c r="E17" s="24" t="s">
        <v>47</v>
      </c>
      <c r="F17" s="24" t="s">
        <v>47</v>
      </c>
      <c r="G17" s="24" t="s">
        <v>47</v>
      </c>
      <c r="H17" s="24" t="s">
        <v>47</v>
      </c>
      <c r="I17" s="24" t="s">
        <v>47</v>
      </c>
      <c r="J17" s="24" t="s">
        <v>47</v>
      </c>
    </row>
    <row r="18" spans="1:10" ht="12.75" customHeight="1">
      <c r="A18" s="3">
        <v>15</v>
      </c>
      <c r="B18" s="13">
        <f t="shared" si="0"/>
        <v>15</v>
      </c>
      <c r="C18" s="16" t="s">
        <v>75</v>
      </c>
      <c r="D18" s="15" t="s">
        <v>23</v>
      </c>
      <c r="E18" s="13" t="s">
        <v>41</v>
      </c>
      <c r="F18" s="13" t="s">
        <v>41</v>
      </c>
      <c r="G18" s="13" t="s">
        <v>41</v>
      </c>
      <c r="H18" s="13" t="s">
        <v>41</v>
      </c>
      <c r="I18" s="13" t="s">
        <v>41</v>
      </c>
      <c r="J18" s="13" t="s">
        <v>41</v>
      </c>
    </row>
    <row r="19" spans="1:10" ht="12.75">
      <c r="A19" s="3">
        <v>16</v>
      </c>
      <c r="B19" s="13">
        <f t="shared" si="0"/>
        <v>16</v>
      </c>
      <c r="C19" s="16" t="s">
        <v>27</v>
      </c>
      <c r="D19" s="17" t="s">
        <v>6</v>
      </c>
      <c r="E19" s="24" t="s">
        <v>47</v>
      </c>
      <c r="F19" s="24" t="s">
        <v>47</v>
      </c>
      <c r="G19" s="24" t="s">
        <v>47</v>
      </c>
      <c r="H19" s="24" t="s">
        <v>47</v>
      </c>
      <c r="I19" s="24" t="s">
        <v>47</v>
      </c>
      <c r="J19" s="24" t="s">
        <v>47</v>
      </c>
    </row>
    <row r="20" spans="1:10" ht="12.75">
      <c r="A20" s="3">
        <v>17</v>
      </c>
      <c r="B20" s="13">
        <f t="shared" si="0"/>
        <v>17</v>
      </c>
      <c r="C20" s="16" t="s">
        <v>11</v>
      </c>
      <c r="D20" s="17" t="s">
        <v>38</v>
      </c>
      <c r="E20" s="13" t="s">
        <v>39</v>
      </c>
      <c r="F20" s="13" t="s">
        <v>39</v>
      </c>
      <c r="G20" s="13" t="s">
        <v>39</v>
      </c>
      <c r="H20" s="13" t="s">
        <v>39</v>
      </c>
      <c r="I20" s="13" t="s">
        <v>39</v>
      </c>
      <c r="J20" s="13" t="s">
        <v>39</v>
      </c>
    </row>
    <row r="21" spans="1:10" ht="12.75">
      <c r="A21" s="3">
        <v>18</v>
      </c>
      <c r="B21" s="13">
        <f t="shared" si="0"/>
        <v>18</v>
      </c>
      <c r="C21" s="16" t="s">
        <v>30</v>
      </c>
      <c r="D21" s="17" t="s">
        <v>29</v>
      </c>
      <c r="E21" s="13">
        <v>24</v>
      </c>
      <c r="F21" s="13">
        <v>24</v>
      </c>
      <c r="G21" s="13">
        <v>24</v>
      </c>
      <c r="H21" s="13">
        <v>24</v>
      </c>
      <c r="I21" s="13">
        <v>24</v>
      </c>
      <c r="J21" s="13">
        <v>24</v>
      </c>
    </row>
    <row r="22" spans="1:10" ht="12.75" customHeight="1">
      <c r="A22" s="3">
        <v>19</v>
      </c>
      <c r="B22" s="13">
        <f t="shared" si="0"/>
        <v>19</v>
      </c>
      <c r="C22" s="16" t="s">
        <v>63</v>
      </c>
      <c r="D22" s="17" t="s">
        <v>15</v>
      </c>
      <c r="E22" s="13"/>
      <c r="F22" s="13"/>
      <c r="G22" s="13"/>
      <c r="H22" s="13"/>
      <c r="I22" s="13"/>
      <c r="J22" s="13"/>
    </row>
    <row r="23" spans="1:10" ht="12.75">
      <c r="A23" s="3">
        <v>20</v>
      </c>
      <c r="B23" s="13">
        <f t="shared" si="0"/>
        <v>20</v>
      </c>
      <c r="C23" s="16" t="s">
        <v>48</v>
      </c>
      <c r="D23" s="17" t="s">
        <v>36</v>
      </c>
      <c r="E23" s="22"/>
      <c r="F23" s="22"/>
      <c r="G23" s="22"/>
      <c r="H23" s="22"/>
      <c r="I23" s="22"/>
      <c r="J23" s="22"/>
    </row>
    <row r="24" spans="1:10" ht="12.75">
      <c r="A24" s="3">
        <v>21</v>
      </c>
      <c r="B24" s="13">
        <f t="shared" si="0"/>
        <v>21</v>
      </c>
      <c r="C24" s="16" t="s">
        <v>12</v>
      </c>
      <c r="D24" s="17" t="s">
        <v>6</v>
      </c>
      <c r="E24" s="13"/>
      <c r="F24" s="13"/>
      <c r="G24" s="13"/>
      <c r="H24" s="13"/>
      <c r="I24" s="13"/>
      <c r="J24" s="13"/>
    </row>
    <row r="25" spans="1:10" ht="12.75" customHeight="1">
      <c r="A25" s="3">
        <v>22</v>
      </c>
      <c r="B25" s="13">
        <f t="shared" si="0"/>
        <v>22</v>
      </c>
      <c r="C25" s="16" t="s">
        <v>13</v>
      </c>
      <c r="D25" s="17" t="s">
        <v>6</v>
      </c>
      <c r="E25" s="13"/>
      <c r="F25" s="13"/>
      <c r="G25" s="13"/>
      <c r="H25" s="13"/>
      <c r="I25" s="13"/>
      <c r="J25" s="13"/>
    </row>
    <row r="26" spans="1:10" ht="12.75" customHeight="1">
      <c r="A26" s="3">
        <v>23</v>
      </c>
      <c r="B26" s="13">
        <f t="shared" si="0"/>
        <v>23</v>
      </c>
      <c r="C26" s="16" t="s">
        <v>14</v>
      </c>
      <c r="D26" s="17" t="s">
        <v>6</v>
      </c>
      <c r="E26" s="22"/>
      <c r="F26" s="22"/>
      <c r="G26" s="22"/>
      <c r="H26" s="22"/>
      <c r="I26" s="22"/>
      <c r="J26" s="22"/>
    </row>
    <row r="27" spans="1:10" ht="12.75">
      <c r="A27" s="3">
        <v>24</v>
      </c>
      <c r="B27" s="13">
        <f t="shared" si="0"/>
        <v>24</v>
      </c>
      <c r="C27" s="16" t="s">
        <v>28</v>
      </c>
      <c r="D27" s="17" t="s">
        <v>38</v>
      </c>
      <c r="E27" s="13"/>
      <c r="F27" s="13"/>
      <c r="G27" s="13"/>
      <c r="H27" s="13"/>
      <c r="I27" s="13"/>
      <c r="J27" s="13"/>
    </row>
    <row r="28" spans="1:10" ht="12.75">
      <c r="A28" s="3">
        <v>25</v>
      </c>
      <c r="B28" s="13">
        <f t="shared" si="0"/>
        <v>25</v>
      </c>
      <c r="C28" s="16" t="s">
        <v>10</v>
      </c>
      <c r="D28" s="17" t="s">
        <v>33</v>
      </c>
      <c r="E28" s="24" t="s">
        <v>47</v>
      </c>
      <c r="F28" s="24" t="s">
        <v>47</v>
      </c>
      <c r="G28" s="24" t="s">
        <v>47</v>
      </c>
      <c r="H28" s="24" t="s">
        <v>47</v>
      </c>
      <c r="I28" s="24" t="s">
        <v>47</v>
      </c>
      <c r="J28" s="24" t="s">
        <v>47</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mergeCells count="1">
    <mergeCell ref="B2:D2"/>
  </mergeCells>
  <printOptions horizontalCentered="1"/>
  <pageMargins left="0.5905511811023623" right="0.5905511811023623" top="0.1968503937007874" bottom="0.1968503937007874"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Endesa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cl056648917</dc:creator>
  <cp:keywords/>
  <dc:description/>
  <cp:lastModifiedBy>cl144105044</cp:lastModifiedBy>
  <cp:lastPrinted>2005-01-17T20:09:19Z</cp:lastPrinted>
  <dcterms:created xsi:type="dcterms:W3CDTF">2003-08-28T17:48:06Z</dcterms:created>
  <dcterms:modified xsi:type="dcterms:W3CDTF">2005-01-19T16:58:39Z</dcterms:modified>
  <cp:category/>
  <cp:version/>
  <cp:contentType/>
  <cp:contentStatus/>
</cp:coreProperties>
</file>